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124\"/>
    </mc:Choice>
  </mc:AlternateContent>
  <xr:revisionPtr revIDLastSave="0" documentId="13_ncr:1_{4303FA23-6D5A-4775-B257-AAAECB794AD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2026" sheetId="1" r:id="rId1"/>
    <sheet name="2027" sheetId="2" r:id="rId2"/>
    <sheet name="2028" sheetId="3" r:id="rId3"/>
  </sheets>
  <externalReferences>
    <externalReference r:id="rId4"/>
  </externalReferences>
  <definedNames>
    <definedName name="__bookmark_7" localSheetId="0">'[1]2025'!$A$1:$K$23</definedName>
    <definedName name="__bookmark_7" localSheetId="1">'2026'!$A$1:$I$22</definedName>
    <definedName name="__bookmark_7" localSheetId="2">'2027'!$A$1:$I$23</definedName>
    <definedName name="__bookmark_7">#REF!</definedName>
    <definedName name="__bookmark_8" localSheetId="0">'[1]2025'!$A$24:$K$30</definedName>
    <definedName name="__bookmark_8" localSheetId="1">'2026'!$A$23:$I$29</definedName>
    <definedName name="__bookmark_8" localSheetId="2">'2027'!$A$24:$I$30</definedName>
    <definedName name="__bookmark_8">#REF!</definedName>
    <definedName name="_xlnm.Print_Area" localSheetId="0">'[1]2025'!$A$1:$K$32</definedName>
    <definedName name="_xlnm.Print_Area" localSheetId="1">'2026'!$A$1:$I$31</definedName>
    <definedName name="_xlnm.Print_Area" localSheetId="2">'2027'!$A$1:$I$32</definedName>
  </definedNames>
  <calcPr calcId="191029"/>
</workbook>
</file>

<file path=xl/calcChain.xml><?xml version="1.0" encoding="utf-8"?>
<calcChain xmlns="http://schemas.openxmlformats.org/spreadsheetml/2006/main">
  <c r="I23" i="1" l="1"/>
  <c r="I21" i="1"/>
  <c r="F22" i="3" l="1"/>
  <c r="I21" i="3"/>
  <c r="I20" i="3"/>
  <c r="I19" i="3"/>
  <c r="I18" i="3"/>
  <c r="I17" i="3"/>
  <c r="I16" i="3"/>
  <c r="I24" i="3" s="1"/>
  <c r="I25" i="2"/>
  <c r="I22" i="2"/>
  <c r="I21" i="2"/>
  <c r="I27" i="2" s="1"/>
  <c r="I20" i="2"/>
  <c r="I19" i="2"/>
  <c r="I18" i="2"/>
  <c r="I17" i="2"/>
  <c r="I16" i="2"/>
  <c r="I25" i="1"/>
  <c r="I24" i="1"/>
  <c r="F21" i="1"/>
  <c r="I20" i="1"/>
  <c r="I19" i="1"/>
  <c r="I18" i="1"/>
  <c r="I17" i="1"/>
  <c r="I16" i="1"/>
  <c r="I22" i="3" l="1"/>
</calcChain>
</file>

<file path=xl/sharedStrings.xml><?xml version="1.0" encoding="utf-8"?>
<sst xmlns="http://schemas.openxmlformats.org/spreadsheetml/2006/main" count="150" uniqueCount="59">
  <si>
    <t xml:space="preserve"> </t>
  </si>
  <si>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</si>
  <si>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 xml:space="preserve">         </t>
  </si>
  <si>
    <t>на 2026 год</t>
  </si>
  <si>
    <t xml:space="preserve">     </t>
  </si>
  <si>
    <t>Наименование главного распорядителя бюджетных средств:</t>
  </si>
  <si>
    <t>Министерство строительства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</si>
  <si>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</si>
  <si>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</si>
  <si>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</si>
  <si>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Содействие местным бюджетам в обеспечении жилыми помещениями многодетных семей</t>
  </si>
  <si>
    <t>Реквизиты НПА, утверждающего методику расчета:</t>
  </si>
  <si>
    <t>Постановление Правительства Новосибирской области от 20.02.2015 № 68-п "Об утверждении государственной программы Новосибирской области "Стимулирование развития жилищного строительства в Новосибирской области"</t>
  </si>
  <si>
    <t>Коды бюджетной классификации по трансферту:</t>
  </si>
  <si>
    <t>0501 4130370639 521</t>
  </si>
  <si>
    <t>Обязательные поля :</t>
  </si>
  <si>
    <t>Код бюджета</t>
  </si>
  <si>
    <t>Наименование района трансферта</t>
  </si>
  <si>
    <t>Стоимость 1 кв.м, тыс. рублей</t>
  </si>
  <si>
    <t>Норма предоставления, кв.м</t>
  </si>
  <si>
    <t xml:space="preserve">Количество семей </t>
  </si>
  <si>
    <t>Состав семьи, чел.</t>
  </si>
  <si>
    <t>Предельные уровни софинансирования, %</t>
  </si>
  <si>
    <t>Сумма на 2026 год, тыс. рублей</t>
  </si>
  <si>
    <t>8=гр.3*гр.4* гр.6*гр.7</t>
  </si>
  <si>
    <t>54301001</t>
  </si>
  <si>
    <t>Баганский район</t>
  </si>
  <si>
    <t>54311001</t>
  </si>
  <si>
    <t>Коченевский район</t>
  </si>
  <si>
    <t>7</t>
  </si>
  <si>
    <t>54313001</t>
  </si>
  <si>
    <t>Краснозерский район</t>
  </si>
  <si>
    <t>8</t>
  </si>
  <si>
    <t>Карасукский муниципальный округ</t>
  </si>
  <si>
    <t>6</t>
  </si>
  <si>
    <t>г. Новосибирск</t>
  </si>
  <si>
    <t>ВСЕГО по местным бюджетам</t>
  </si>
  <si>
    <t>в том числе:</t>
  </si>
  <si>
    <t>муниципальных районов</t>
  </si>
  <si>
    <t>муниципальных округов</t>
  </si>
  <si>
    <t>городских округов</t>
  </si>
  <si>
    <t>Примечание : (пояснения, не охваченные таблицей)</t>
  </si>
  <si>
    <t>Министр строительства Новосибирской области</t>
  </si>
  <si>
    <t>Д.Н. Богомолов</t>
  </si>
  <si>
    <t>на 2027 год</t>
  </si>
  <si>
    <t>Сумма на 2027 год, тыс. рублей</t>
  </si>
  <si>
    <t>Искитимский район</t>
  </si>
  <si>
    <t>54310001</t>
  </si>
  <si>
    <t>Каргатский район</t>
  </si>
  <si>
    <t>54315001</t>
  </si>
  <si>
    <t>Купинский район</t>
  </si>
  <si>
    <t>г. Бердск</t>
  </si>
  <si>
    <t>14</t>
  </si>
  <si>
    <t>на 2028 год</t>
  </si>
  <si>
    <t>Куйбышевский район</t>
  </si>
  <si>
    <t>Кыштовский район</t>
  </si>
  <si>
    <t>Чистоозерный район</t>
  </si>
  <si>
    <t>Маслянинский муниципальный округ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</si>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</sst>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%"/>
    <numFmt numFmtId="166" formatCode="&quot;&quot;#,##0.0"/>
  </numFmts>
  <fonts count="7" x14ac:knownFonts="1">
    <font>
      <sz val="10"/>
      <color theme="1"/>
      <name val="Arial"/>
    </font>
    <font>
      <sz val="10"/>
      <name val="Times New Roman"/>
    </font>
    <font>
      <b/>
      <sz val="10"/>
      <name val="Times New Roman"/>
    </font>
    <font>
      <sz val="11"/>
      <name val="Calibri"/>
    </font>
    <font>
      <sz val="11"/>
      <name val="Times New Roman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/>
        <bgColor indexed="5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164" fontId="1" fillId="0" borderId="8" xfId="0" applyNumberFormat="1" applyFont="1" applyBorder="1"/>
    <xf numFmtId="0" fontId="1" fillId="0" borderId="8" xfId="0" applyFont="1" applyBorder="1"/>
    <xf numFmtId="49" fontId="1" fillId="0" borderId="7" xfId="0" applyNumberFormat="1" applyFont="1" applyBorder="1" applyAlignment="1">
      <alignment horizontal="right" vertical="center" wrapText="1"/>
    </xf>
    <xf numFmtId="165" fontId="1" fillId="0" borderId="9" xfId="0" applyNumberFormat="1" applyFont="1" applyBorder="1"/>
    <xf numFmtId="166" fontId="1" fillId="0" borderId="10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1" xfId="0" applyNumberFormat="1" applyFont="1" applyBorder="1"/>
    <xf numFmtId="0" fontId="1" fillId="0" borderId="11" xfId="0" applyFont="1" applyBorder="1"/>
    <xf numFmtId="49" fontId="1" fillId="0" borderId="1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/>
    <xf numFmtId="166" fontId="1" fillId="0" borderId="13" xfId="0" applyNumberFormat="1" applyFont="1" applyBorder="1" applyAlignment="1">
      <alignment horizontal="right" vertical="center" wrapText="1"/>
    </xf>
    <xf numFmtId="0" fontId="1" fillId="0" borderId="1" xfId="0" applyFont="1" applyBorder="1"/>
    <xf numFmtId="0" fontId="1" fillId="0" borderId="0" xfId="0" applyFont="1"/>
    <xf numFmtId="165" fontId="1" fillId="0" borderId="14" xfId="0" applyNumberFormat="1" applyFont="1" applyBorder="1"/>
    <xf numFmtId="166" fontId="1" fillId="0" borderId="15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/>
    <xf numFmtId="166" fontId="1" fillId="0" borderId="7" xfId="0" applyNumberFormat="1" applyFont="1" applyBorder="1" applyAlignment="1">
      <alignment horizontal="right" vertical="center" wrapText="1"/>
    </xf>
    <xf numFmtId="0" fontId="1" fillId="0" borderId="11" xfId="0" applyFont="1" applyBorder="1" applyAlignment="1">
      <alignment wrapText="1"/>
    </xf>
    <xf numFmtId="166" fontId="2" fillId="3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vertical="center" wrapText="1"/>
    </xf>
    <xf numFmtId="0" fontId="4" fillId="2" borderId="7" xfId="0" applyFont="1" applyFill="1" applyBorder="1" applyAlignment="1">
      <alignment vertical="center"/>
    </xf>
    <xf numFmtId="2" fontId="1" fillId="0" borderId="8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wrapText="1"/>
    </xf>
    <xf numFmtId="165" fontId="1" fillId="0" borderId="11" xfId="0" applyNumberFormat="1" applyFont="1" applyBorder="1"/>
    <xf numFmtId="166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/>
    <xf numFmtId="49" fontId="0" fillId="0" borderId="0" xfId="0" applyNumberFormat="1"/>
    <xf numFmtId="166" fontId="2" fillId="0" borderId="7" xfId="0" applyNumberFormat="1" applyFont="1" applyBorder="1" applyAlignment="1">
      <alignment horizontal="right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5" xfId="0" applyFont="1" applyBorder="1"/>
    <xf numFmtId="3" fontId="5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2" fillId="3" borderId="1" xfId="0" applyFont="1" applyFill="1" applyBorder="1" applyAlignment="1">
      <alignment horizontal="left" vertical="top" wrapText="1"/>
    </xf>
    <xf numFmtId="0" fontId="3" fillId="0" borderId="12" xfId="0" applyFont="1" applyBorder="1"/>
    <xf numFmtId="0" fontId="3" fillId="0" borderId="1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" fillId="0" borderId="7" xfId="0" applyFont="1" applyBorder="1" applyAlignment="1">
      <alignment horizontal="left" vertical="center" wrapText="1"/>
    </xf>
    <xf numFmtId="0" fontId="3" fillId="0" borderId="8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3" fillId="2" borderId="6" xfId="0" applyFont="1" applyFill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" fillId="4" borderId="16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left" vertical="center"/>
    </xf>
    <xf numFmtId="0" fontId="1" fillId="4" borderId="1" xfId="0" applyFont="1" applyFill="1" applyBorder="1" applyAlignment="1">
      <alignment horizontal="left" vertical="center" wrapText="1"/>
    </xf>
    <xf numFmtId="0" fontId="3" fillId="4" borderId="11" xfId="0" applyFont="1" applyFill="1" applyBorder="1"/>
    <xf numFmtId="0" fontId="1" fillId="4" borderId="14" xfId="0" applyFont="1" applyFill="1" applyBorder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8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2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9"/>
  <sheetViews>
    <sheetView tabSelected="1" view="pageBreakPreview" zoomScale="90" workbookViewId="0">
      <selection activeCell="I24" sqref="I24"/>
    </sheetView>
  </sheetViews>
  <sheetFormatPr defaultRowHeight="12.75" customHeight="1" x14ac:dyDescent="0.2"/>
  <cols>
    <col min="1" max="1" width="10.7109375" customWidth="1"/>
    <col min="2" max="2" width="19.42578125" customWidth="1"/>
    <col min="3" max="3" width="6.42578125" customWidth="1"/>
    <col min="4" max="4" width="12.5703125" customWidth="1"/>
    <col min="5" max="5" width="9" customWidth="1"/>
    <col min="6" max="6" width="6.28515625" customWidth="1"/>
    <col min="7" max="7" width="7.28515625" customWidth="1"/>
    <col min="8" max="8" width="10.7109375" customWidth="1"/>
    <col min="9" max="9" width="15.5703125" customWidth="1"/>
  </cols>
  <sheetData>
    <row r="1" spans="1:9" ht="14.1" customHeight="1" x14ac:dyDescent="0.2">
      <c r="A1" s="69" t="s">
        <v>0</v>
      </c>
      <c r="B1" s="43"/>
      <c r="C1" s="1"/>
      <c r="D1" s="1"/>
      <c r="E1" s="1"/>
      <c r="F1" s="1"/>
      <c r="G1" s="1"/>
      <c r="H1" s="1"/>
      <c r="I1" s="1"/>
    </row>
    <row r="2" spans="1:9" ht="25.5" customHeight="1" x14ac:dyDescent="0.2">
      <c r="A2" s="70" t="s">
        <v>1</v>
      </c>
      <c r="B2" s="70"/>
      <c r="C2" s="70"/>
      <c r="D2" s="70"/>
      <c r="E2" s="70"/>
      <c r="F2" s="70"/>
      <c r="G2" s="70"/>
      <c r="H2" s="70"/>
      <c r="I2" s="70"/>
    </row>
    <row r="3" spans="1:9" ht="14.1" customHeight="1" x14ac:dyDescent="0.2">
      <c r="A3" s="69" t="s">
        <v>2</v>
      </c>
      <c r="B3" s="43"/>
      <c r="C3" s="1"/>
      <c r="D3" s="1"/>
      <c r="E3" s="1"/>
      <c r="F3" s="1"/>
      <c r="G3" s="1"/>
      <c r="H3" s="1"/>
      <c r="I3" s="1"/>
    </row>
    <row r="4" spans="1:9" ht="12.75" customHeight="1" x14ac:dyDescent="0.2">
      <c r="A4" s="69" t="s">
        <v>3</v>
      </c>
      <c r="B4" s="69"/>
      <c r="C4" s="69"/>
      <c r="D4" s="69"/>
      <c r="E4" s="69"/>
      <c r="F4" s="69"/>
      <c r="G4" s="69"/>
      <c r="H4" s="69"/>
      <c r="I4" s="69"/>
    </row>
    <row r="5" spans="1:9" ht="14.1" customHeight="1" x14ac:dyDescent="0.2">
      <c r="A5" s="69" t="s">
        <v>4</v>
      </c>
      <c r="B5" s="43"/>
      <c r="C5" s="1"/>
      <c r="D5" s="1"/>
      <c r="E5" s="1"/>
      <c r="F5" s="1"/>
      <c r="G5" s="1"/>
      <c r="H5" s="1"/>
      <c r="I5" s="1"/>
    </row>
    <row r="6" spans="1:9" ht="25.5" customHeight="1" x14ac:dyDescent="0.2">
      <c r="A6" s="65" t="s">
        <v>5</v>
      </c>
      <c r="B6" s="66"/>
      <c r="C6" s="41"/>
      <c r="D6" s="67" t="s">
        <v>6</v>
      </c>
      <c r="E6" s="67"/>
      <c r="F6" s="67"/>
      <c r="G6" s="67"/>
      <c r="H6" s="67"/>
      <c r="I6" s="67"/>
    </row>
    <row r="7" spans="1:9" ht="14.1" customHeight="1" x14ac:dyDescent="0.2">
      <c r="A7" s="65" t="s">
        <v>7</v>
      </c>
      <c r="B7" s="66"/>
      <c r="C7" s="41"/>
      <c r="D7" s="67" t="s">
        <v>8</v>
      </c>
      <c r="E7" s="67"/>
      <c r="F7" s="67"/>
      <c r="G7" s="67"/>
      <c r="H7" s="67"/>
      <c r="I7" s="67"/>
    </row>
    <row r="8" spans="1:9" ht="25.5" customHeight="1" x14ac:dyDescent="0.2">
      <c r="A8" s="65" t="s">
        <v>9</v>
      </c>
      <c r="B8" s="66"/>
      <c r="C8" s="41"/>
      <c r="D8" s="67" t="s">
        <v>10</v>
      </c>
      <c r="E8" s="67"/>
      <c r="F8" s="67"/>
      <c r="G8" s="67"/>
      <c r="H8" s="67"/>
      <c r="I8" s="67"/>
    </row>
    <row r="9" spans="1:9" ht="55.5" customHeight="1" x14ac:dyDescent="0.2">
      <c r="A9" s="65" t="s">
        <v>11</v>
      </c>
      <c r="B9" s="66"/>
      <c r="C9" s="41"/>
      <c r="D9" s="67" t="s">
        <v>12</v>
      </c>
      <c r="E9" s="67"/>
      <c r="F9" s="67"/>
      <c r="G9" s="67"/>
      <c r="H9" s="67"/>
      <c r="I9" s="67"/>
    </row>
    <row r="10" spans="1:9" ht="25.5" customHeight="1" x14ac:dyDescent="0.2">
      <c r="A10" s="65" t="s">
        <v>13</v>
      </c>
      <c r="B10" s="66"/>
      <c r="C10" s="41"/>
      <c r="D10" s="68" t="s">
        <v>14</v>
      </c>
      <c r="E10" s="68"/>
      <c r="F10" s="68"/>
      <c r="G10" s="68"/>
      <c r="H10" s="68"/>
      <c r="I10" s="68"/>
    </row>
    <row r="11" spans="1:9" ht="14.1" customHeight="1" x14ac:dyDescent="0.2">
      <c r="A11" s="44" t="s">
        <v>0</v>
      </c>
      <c r="B11" s="43"/>
      <c r="C11" s="1"/>
      <c r="D11" s="1"/>
      <c r="E11" s="1"/>
      <c r="F11" s="1"/>
      <c r="G11" s="1"/>
      <c r="H11" s="1"/>
      <c r="I11" s="1"/>
    </row>
    <row r="12" spans="1:9" ht="14.1" customHeight="1" x14ac:dyDescent="0.2">
      <c r="A12" s="44" t="s">
        <v>15</v>
      </c>
      <c r="B12" s="43"/>
      <c r="C12" s="1"/>
      <c r="D12" s="1"/>
      <c r="E12" s="1"/>
      <c r="F12" s="1"/>
      <c r="G12" s="1"/>
      <c r="H12" s="1"/>
      <c r="I12" s="1"/>
    </row>
    <row r="13" spans="1:9" ht="25.5" customHeight="1" x14ac:dyDescent="0.2">
      <c r="A13" s="58" t="s">
        <v>16</v>
      </c>
      <c r="B13" s="58" t="s">
        <v>17</v>
      </c>
      <c r="C13" s="62"/>
      <c r="D13" s="56" t="s">
        <v>18</v>
      </c>
      <c r="E13" s="56" t="s">
        <v>19</v>
      </c>
      <c r="F13" s="56" t="s">
        <v>20</v>
      </c>
      <c r="G13" s="58" t="s">
        <v>21</v>
      </c>
      <c r="H13" s="56" t="s">
        <v>22</v>
      </c>
      <c r="I13" s="58" t="s">
        <v>23</v>
      </c>
    </row>
    <row r="14" spans="1:9" ht="25.5" customHeight="1" x14ac:dyDescent="0.2">
      <c r="A14" s="61"/>
      <c r="B14" s="63"/>
      <c r="C14" s="64"/>
      <c r="D14" s="57"/>
      <c r="E14" s="57"/>
      <c r="F14" s="57"/>
      <c r="G14" s="59"/>
      <c r="H14" s="57"/>
      <c r="I14" s="59"/>
    </row>
    <row r="15" spans="1:9" s="2" customFormat="1" ht="25.5" x14ac:dyDescent="0.2">
      <c r="A15" s="6">
        <v>1</v>
      </c>
      <c r="B15" s="60">
        <v>2</v>
      </c>
      <c r="C15" s="60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 t="s">
        <v>24</v>
      </c>
    </row>
    <row r="16" spans="1:9" ht="14.1" customHeight="1" x14ac:dyDescent="0.25">
      <c r="A16" s="7" t="s">
        <v>25</v>
      </c>
      <c r="B16" s="51" t="s">
        <v>26</v>
      </c>
      <c r="C16" s="52"/>
      <c r="D16" s="8">
        <v>45.802</v>
      </c>
      <c r="E16" s="9">
        <v>15</v>
      </c>
      <c r="F16" s="9">
        <v>1</v>
      </c>
      <c r="G16" s="10">
        <v>7</v>
      </c>
      <c r="H16" s="11">
        <v>0.99</v>
      </c>
      <c r="I16" s="12">
        <f t="shared" ref="I16:I20" si="0">D16*E16*G16*H16</f>
        <v>4761.1179000000002</v>
      </c>
    </row>
    <row r="17" spans="1:9" ht="19.5" customHeight="1" x14ac:dyDescent="0.25">
      <c r="A17" s="13" t="s">
        <v>27</v>
      </c>
      <c r="B17" s="53" t="s">
        <v>28</v>
      </c>
      <c r="C17" s="48"/>
      <c r="D17" s="14">
        <v>117.649</v>
      </c>
      <c r="E17" s="15">
        <v>15</v>
      </c>
      <c r="F17" s="15">
        <v>1</v>
      </c>
      <c r="G17" s="16" t="s">
        <v>29</v>
      </c>
      <c r="H17" s="17">
        <v>0.98099999999999998</v>
      </c>
      <c r="I17" s="18">
        <f t="shared" si="0"/>
        <v>12118.435245000001</v>
      </c>
    </row>
    <row r="18" spans="1:9" ht="14.1" customHeight="1" x14ac:dyDescent="0.25">
      <c r="A18" s="13" t="s">
        <v>30</v>
      </c>
      <c r="B18" s="53" t="s">
        <v>31</v>
      </c>
      <c r="C18" s="48"/>
      <c r="D18" s="14">
        <v>117.649</v>
      </c>
      <c r="E18" s="19">
        <v>15</v>
      </c>
      <c r="F18" s="20">
        <v>1</v>
      </c>
      <c r="G18" s="16" t="s">
        <v>32</v>
      </c>
      <c r="H18" s="21">
        <v>0.98499999999999999</v>
      </c>
      <c r="I18" s="18">
        <f t="shared" si="0"/>
        <v>13906.111800000001</v>
      </c>
    </row>
    <row r="19" spans="1:9" ht="25.5" customHeight="1" x14ac:dyDescent="0.2">
      <c r="A19" s="13">
        <v>54408000</v>
      </c>
      <c r="B19" s="54" t="s">
        <v>33</v>
      </c>
      <c r="C19" s="55"/>
      <c r="D19" s="14">
        <v>88.933000000000007</v>
      </c>
      <c r="E19" s="15">
        <v>15</v>
      </c>
      <c r="F19" s="15">
        <v>1</v>
      </c>
      <c r="G19" s="16" t="s">
        <v>34</v>
      </c>
      <c r="H19" s="17">
        <v>0.98199999999999998</v>
      </c>
      <c r="I19" s="22">
        <f t="shared" si="0"/>
        <v>7859.898540000001</v>
      </c>
    </row>
    <row r="20" spans="1:9" ht="14.1" customHeight="1" x14ac:dyDescent="0.2">
      <c r="A20" s="13">
        <v>54201000</v>
      </c>
      <c r="B20" s="54" t="s">
        <v>35</v>
      </c>
      <c r="C20" s="55"/>
      <c r="D20" s="14">
        <v>117.649</v>
      </c>
      <c r="E20" s="19">
        <v>15</v>
      </c>
      <c r="F20" s="20">
        <v>1</v>
      </c>
      <c r="G20" s="16" t="s">
        <v>34</v>
      </c>
      <c r="H20" s="23">
        <v>0.95</v>
      </c>
      <c r="I20" s="24">
        <f t="shared" si="0"/>
        <v>10058.9895</v>
      </c>
    </row>
    <row r="21" spans="1:9" ht="14.1" customHeight="1" x14ac:dyDescent="0.25">
      <c r="A21" s="46" t="s">
        <v>36</v>
      </c>
      <c r="B21" s="47"/>
      <c r="C21" s="48"/>
      <c r="D21" s="15"/>
      <c r="E21" s="15"/>
      <c r="F21" s="15">
        <f>SUM(F16:F20)</f>
        <v>5</v>
      </c>
      <c r="G21" s="25"/>
      <c r="H21" s="15"/>
      <c r="I21" s="26">
        <f>SUM(I16:I20)-0.1</f>
        <v>48704.452985000004</v>
      </c>
    </row>
    <row r="22" spans="1:9" ht="14.1" customHeight="1" x14ac:dyDescent="0.25">
      <c r="A22" s="49" t="s">
        <v>37</v>
      </c>
      <c r="B22" s="47"/>
      <c r="C22" s="48"/>
      <c r="D22" s="15"/>
      <c r="E22" s="15"/>
      <c r="F22" s="15"/>
      <c r="G22" s="27"/>
      <c r="H22" s="15"/>
      <c r="I22" s="15"/>
    </row>
    <row r="23" spans="1:9" ht="14.1" customHeight="1" x14ac:dyDescent="0.25">
      <c r="A23" s="50" t="s">
        <v>38</v>
      </c>
      <c r="B23" s="47"/>
      <c r="C23" s="48"/>
      <c r="D23" s="15"/>
      <c r="E23" s="15"/>
      <c r="F23" s="15"/>
      <c r="G23" s="27"/>
      <c r="H23" s="15"/>
      <c r="I23" s="26">
        <f>I16+I17+I18-0.1</f>
        <v>30785.564945000006</v>
      </c>
    </row>
    <row r="24" spans="1:9" ht="14.1" customHeight="1" x14ac:dyDescent="0.25">
      <c r="A24" s="50" t="s">
        <v>39</v>
      </c>
      <c r="B24" s="47"/>
      <c r="C24" s="48"/>
      <c r="D24" s="15"/>
      <c r="E24" s="15"/>
      <c r="F24" s="15"/>
      <c r="G24" s="27"/>
      <c r="H24" s="15"/>
      <c r="I24" s="27">
        <f t="shared" ref="I24:I25" si="1">I19</f>
        <v>7859.898540000001</v>
      </c>
    </row>
    <row r="25" spans="1:9" ht="14.1" customHeight="1" x14ac:dyDescent="0.25">
      <c r="A25" s="50" t="s">
        <v>40</v>
      </c>
      <c r="B25" s="47"/>
      <c r="C25" s="48"/>
      <c r="D25" s="15"/>
      <c r="E25" s="15"/>
      <c r="F25" s="15"/>
      <c r="G25" s="27"/>
      <c r="H25" s="15"/>
      <c r="I25" s="27">
        <f t="shared" si="1"/>
        <v>10058.9895</v>
      </c>
    </row>
    <row r="26" spans="1:9" ht="14.1" customHeight="1" x14ac:dyDescent="0.2">
      <c r="A26" s="42" t="s">
        <v>2</v>
      </c>
      <c r="B26" s="43"/>
      <c r="C26" s="28"/>
      <c r="D26" s="28"/>
      <c r="E26" s="28"/>
      <c r="F26" s="28"/>
      <c r="G26" s="28"/>
      <c r="H26" s="28"/>
      <c r="I26" s="28"/>
    </row>
    <row r="27" spans="1:9" ht="14.1" customHeight="1" x14ac:dyDescent="0.2">
      <c r="A27" s="44" t="s">
        <v>41</v>
      </c>
      <c r="B27" s="44"/>
      <c r="C27" s="44"/>
      <c r="D27" s="44"/>
      <c r="E27" s="2"/>
      <c r="F27" s="2"/>
      <c r="G27" s="2"/>
      <c r="H27" s="2"/>
      <c r="I27" s="2"/>
    </row>
    <row r="28" spans="1:9" x14ac:dyDescent="0.2">
      <c r="A28" s="28"/>
      <c r="B28" s="28" t="s">
        <v>2</v>
      </c>
      <c r="C28" s="28"/>
      <c r="D28" s="28"/>
      <c r="E28" s="28"/>
      <c r="F28" s="28"/>
      <c r="G28" s="28"/>
      <c r="H28" s="28"/>
      <c r="I28" s="28"/>
    </row>
    <row r="29" spans="1:9" ht="27.75" customHeight="1" x14ac:dyDescent="0.2">
      <c r="A29" s="44" t="s">
        <v>42</v>
      </c>
      <c r="B29" s="44"/>
      <c r="C29" s="20"/>
      <c r="D29" s="20"/>
      <c r="E29" s="20"/>
      <c r="F29" s="45" t="s">
        <v>43</v>
      </c>
      <c r="G29" s="45"/>
      <c r="H29" s="45"/>
      <c r="I29" s="45"/>
    </row>
  </sheetData>
  <mergeCells count="40">
    <mergeCell ref="A1:B1"/>
    <mergeCell ref="A2:I2"/>
    <mergeCell ref="A3:B3"/>
    <mergeCell ref="A4:I4"/>
    <mergeCell ref="A5:B5"/>
    <mergeCell ref="A6:B6"/>
    <mergeCell ref="D6:I6"/>
    <mergeCell ref="A7:B7"/>
    <mergeCell ref="D7:I7"/>
    <mergeCell ref="A8:B8"/>
    <mergeCell ref="D8:I8"/>
    <mergeCell ref="A9:B9"/>
    <mergeCell ref="D9:I9"/>
    <mergeCell ref="A10:B10"/>
    <mergeCell ref="D10:I10"/>
    <mergeCell ref="A11:B11"/>
    <mergeCell ref="A12:B12"/>
    <mergeCell ref="A13:A14"/>
    <mergeCell ref="B13:C14"/>
    <mergeCell ref="D13:D14"/>
    <mergeCell ref="E13:E14"/>
    <mergeCell ref="F13:F14"/>
    <mergeCell ref="G13:G14"/>
    <mergeCell ref="H13:H14"/>
    <mergeCell ref="I13:I14"/>
    <mergeCell ref="B15:C15"/>
    <mergeCell ref="B16:C16"/>
    <mergeCell ref="B17:C17"/>
    <mergeCell ref="B18:C18"/>
    <mergeCell ref="B19:C19"/>
    <mergeCell ref="B20:C20"/>
    <mergeCell ref="A26:B26"/>
    <mergeCell ref="A27:D27"/>
    <mergeCell ref="A29:B29"/>
    <mergeCell ref="F29:I29"/>
    <mergeCell ref="A21:C21"/>
    <mergeCell ref="A22:C22"/>
    <mergeCell ref="A23:C23"/>
    <mergeCell ref="A24:C24"/>
    <mergeCell ref="A25:C25"/>
  </mergeCells>
  <pageMargins left="0.9842519999999999" right="0.39370099999999991" top="0.89370100000000008" bottom="0.89370100000000008" header="0.5" footer="0.5"/>
  <pageSetup paperSize="9" scale="91" fitToHeight="999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1"/>
  <sheetViews>
    <sheetView view="pageBreakPreview" zoomScale="90" workbookViewId="0">
      <selection activeCell="D10" sqref="D10:I10"/>
    </sheetView>
  </sheetViews>
  <sheetFormatPr defaultRowHeight="12.75" customHeight="1" x14ac:dyDescent="0.2"/>
  <cols>
    <col min="1" max="1" width="10.7109375" customWidth="1"/>
    <col min="2" max="2" width="19.42578125" customWidth="1"/>
    <col min="3" max="3" width="6.42578125" customWidth="1"/>
    <col min="4" max="4" width="12.5703125" customWidth="1"/>
    <col min="5" max="5" width="9" customWidth="1"/>
    <col min="6" max="7" width="8" customWidth="1"/>
    <col min="8" max="8" width="10.7109375" customWidth="1"/>
    <col min="9" max="9" width="16.140625" customWidth="1"/>
  </cols>
  <sheetData>
    <row r="1" spans="1:9" ht="14.1" customHeight="1" x14ac:dyDescent="0.2">
      <c r="A1" s="69" t="s">
        <v>0</v>
      </c>
      <c r="B1" s="43"/>
      <c r="C1" s="1"/>
      <c r="D1" s="1"/>
      <c r="E1" s="1"/>
      <c r="F1" s="1"/>
      <c r="G1" s="1"/>
      <c r="H1" s="1"/>
      <c r="I1" s="1"/>
    </row>
    <row r="2" spans="1:9" ht="25.5" customHeight="1" x14ac:dyDescent="0.2">
      <c r="A2" s="70" t="s">
        <v>1</v>
      </c>
      <c r="B2" s="70"/>
      <c r="C2" s="70"/>
      <c r="D2" s="70"/>
      <c r="E2" s="70"/>
      <c r="F2" s="70"/>
      <c r="G2" s="70"/>
      <c r="H2" s="70"/>
      <c r="I2" s="70"/>
    </row>
    <row r="3" spans="1:9" ht="14.1" customHeight="1" x14ac:dyDescent="0.2">
      <c r="A3" s="69" t="s">
        <v>2</v>
      </c>
      <c r="B3" s="43"/>
      <c r="C3" s="1"/>
      <c r="D3" s="1"/>
      <c r="E3" s="1"/>
      <c r="F3" s="1"/>
      <c r="G3" s="1"/>
      <c r="H3" s="1"/>
      <c r="I3" s="1"/>
    </row>
    <row r="4" spans="1:9" ht="12.75" customHeight="1" x14ac:dyDescent="0.2">
      <c r="A4" s="69" t="s">
        <v>44</v>
      </c>
      <c r="B4" s="69"/>
      <c r="C4" s="69"/>
      <c r="D4" s="69"/>
      <c r="E4" s="69"/>
      <c r="F4" s="69"/>
      <c r="G4" s="69"/>
      <c r="H4" s="69"/>
      <c r="I4" s="69"/>
    </row>
    <row r="5" spans="1:9" ht="14.1" customHeight="1" x14ac:dyDescent="0.2">
      <c r="A5" s="69" t="s">
        <v>4</v>
      </c>
      <c r="B5" s="43"/>
      <c r="C5" s="1"/>
      <c r="D5" s="1"/>
      <c r="E5" s="1"/>
      <c r="F5" s="1"/>
      <c r="G5" s="1"/>
      <c r="H5" s="1"/>
      <c r="I5" s="1"/>
    </row>
    <row r="6" spans="1:9" ht="25.5" customHeight="1" x14ac:dyDescent="0.2">
      <c r="A6" s="65" t="s">
        <v>5</v>
      </c>
      <c r="B6" s="66"/>
      <c r="C6" s="41"/>
      <c r="D6" s="67" t="s">
        <v>6</v>
      </c>
      <c r="E6" s="67"/>
      <c r="F6" s="67"/>
      <c r="G6" s="67"/>
      <c r="H6" s="67"/>
      <c r="I6" s="67"/>
    </row>
    <row r="7" spans="1:9" ht="14.1" customHeight="1" x14ac:dyDescent="0.2">
      <c r="A7" s="65" t="s">
        <v>7</v>
      </c>
      <c r="B7" s="66"/>
      <c r="C7" s="41"/>
      <c r="D7" s="67" t="s">
        <v>8</v>
      </c>
      <c r="E7" s="67"/>
      <c r="F7" s="67"/>
      <c r="G7" s="67"/>
      <c r="H7" s="67"/>
      <c r="I7" s="67"/>
    </row>
    <row r="8" spans="1:9" ht="25.5" customHeight="1" x14ac:dyDescent="0.2">
      <c r="A8" s="65" t="s">
        <v>9</v>
      </c>
      <c r="B8" s="66"/>
      <c r="C8" s="41"/>
      <c r="D8" s="67" t="s">
        <v>10</v>
      </c>
      <c r="E8" s="67"/>
      <c r="F8" s="67"/>
      <c r="G8" s="67"/>
      <c r="H8" s="67"/>
      <c r="I8" s="67"/>
    </row>
    <row r="9" spans="1:9" ht="51.75" customHeight="1" x14ac:dyDescent="0.2">
      <c r="A9" s="65" t="s">
        <v>11</v>
      </c>
      <c r="B9" s="66"/>
      <c r="C9" s="41"/>
      <c r="D9" s="67" t="s">
        <v>12</v>
      </c>
      <c r="E9" s="67"/>
      <c r="F9" s="67"/>
      <c r="G9" s="67"/>
      <c r="H9" s="67"/>
      <c r="I9" s="67"/>
    </row>
    <row r="10" spans="1:9" ht="25.5" customHeight="1" x14ac:dyDescent="0.2">
      <c r="A10" s="65" t="s">
        <v>13</v>
      </c>
      <c r="B10" s="66"/>
      <c r="C10" s="41"/>
      <c r="D10" s="68" t="s">
        <v>14</v>
      </c>
      <c r="E10" s="68"/>
      <c r="F10" s="68"/>
      <c r="G10" s="68"/>
      <c r="H10" s="68"/>
      <c r="I10" s="68"/>
    </row>
    <row r="11" spans="1:9" ht="14.1" customHeight="1" x14ac:dyDescent="0.2">
      <c r="A11" s="44" t="s">
        <v>0</v>
      </c>
      <c r="B11" s="43"/>
      <c r="C11" s="1"/>
      <c r="D11" s="1"/>
      <c r="E11" s="1"/>
      <c r="F11" s="1"/>
      <c r="G11" s="1"/>
      <c r="H11" s="1"/>
      <c r="I11" s="1"/>
    </row>
    <row r="12" spans="1:9" ht="14.1" customHeight="1" x14ac:dyDescent="0.2">
      <c r="A12" s="44" t="s">
        <v>15</v>
      </c>
      <c r="B12" s="43"/>
      <c r="C12" s="1"/>
      <c r="D12" s="1"/>
      <c r="E12" s="1"/>
      <c r="F12" s="1"/>
      <c r="G12" s="1"/>
      <c r="H12" s="1"/>
      <c r="I12" s="1"/>
    </row>
    <row r="13" spans="1:9" ht="25.5" customHeight="1" x14ac:dyDescent="0.2">
      <c r="A13" s="79" t="s">
        <v>16</v>
      </c>
      <c r="B13" s="79" t="s">
        <v>17</v>
      </c>
      <c r="C13" s="83"/>
      <c r="D13" s="77" t="s">
        <v>18</v>
      </c>
      <c r="E13" s="77" t="s">
        <v>19</v>
      </c>
      <c r="F13" s="77" t="s">
        <v>20</v>
      </c>
      <c r="G13" s="79" t="s">
        <v>21</v>
      </c>
      <c r="H13" s="77" t="s">
        <v>22</v>
      </c>
      <c r="I13" s="79" t="s">
        <v>45</v>
      </c>
    </row>
    <row r="14" spans="1:9" ht="25.5" customHeight="1" x14ac:dyDescent="0.2">
      <c r="A14" s="82"/>
      <c r="B14" s="84"/>
      <c r="C14" s="85"/>
      <c r="D14" s="78"/>
      <c r="E14" s="78"/>
      <c r="F14" s="78"/>
      <c r="G14" s="80"/>
      <c r="H14" s="78"/>
      <c r="I14" s="81"/>
    </row>
    <row r="15" spans="1:9" s="2" customFormat="1" ht="25.5" x14ac:dyDescent="0.2">
      <c r="A15" s="6">
        <v>1</v>
      </c>
      <c r="B15" s="60">
        <v>2</v>
      </c>
      <c r="C15" s="60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 t="s">
        <v>24</v>
      </c>
    </row>
    <row r="16" spans="1:9" ht="18.75" customHeight="1" x14ac:dyDescent="0.2">
      <c r="A16" s="30">
        <v>54307001</v>
      </c>
      <c r="B16" s="71" t="s">
        <v>46</v>
      </c>
      <c r="C16" s="72"/>
      <c r="D16" s="31">
        <v>67</v>
      </c>
      <c r="E16" s="25">
        <v>15</v>
      </c>
      <c r="F16" s="25">
        <v>1</v>
      </c>
      <c r="G16" s="29">
        <v>12</v>
      </c>
      <c r="H16" s="32">
        <v>0.97400000000000009</v>
      </c>
      <c r="I16" s="24">
        <f>D16*E16*G16*H16-1</f>
        <v>11745.44</v>
      </c>
    </row>
    <row r="17" spans="1:10" ht="24" customHeight="1" x14ac:dyDescent="0.25">
      <c r="A17" s="13">
        <v>54408000</v>
      </c>
      <c r="B17" s="73" t="s">
        <v>33</v>
      </c>
      <c r="C17" s="74"/>
      <c r="D17" s="14">
        <v>88.933000000000007</v>
      </c>
      <c r="E17" s="19">
        <v>15</v>
      </c>
      <c r="F17" s="20">
        <v>1</v>
      </c>
      <c r="G17" s="16" t="s">
        <v>32</v>
      </c>
      <c r="H17" s="33">
        <v>0.98199999999999998</v>
      </c>
      <c r="I17" s="24">
        <f t="shared" ref="I17:I21" si="0">D17*E17*G17*H17</f>
        <v>10479.864720000001</v>
      </c>
      <c r="J17" s="2"/>
    </row>
    <row r="18" spans="1:10" ht="14.1" customHeight="1" x14ac:dyDescent="0.25">
      <c r="A18" s="13" t="s">
        <v>47</v>
      </c>
      <c r="B18" s="73" t="s">
        <v>48</v>
      </c>
      <c r="C18" s="74"/>
      <c r="D18" s="14">
        <v>41</v>
      </c>
      <c r="E18" s="15">
        <v>15</v>
      </c>
      <c r="F18" s="15">
        <v>1</v>
      </c>
      <c r="G18" s="16" t="s">
        <v>29</v>
      </c>
      <c r="H18" s="33">
        <v>0.98799999999999999</v>
      </c>
      <c r="I18" s="34">
        <f t="shared" si="0"/>
        <v>4253.34</v>
      </c>
      <c r="J18" s="2"/>
    </row>
    <row r="19" spans="1:10" ht="14.1" customHeight="1" x14ac:dyDescent="0.2">
      <c r="A19" s="13" t="s">
        <v>27</v>
      </c>
      <c r="B19" s="75" t="s">
        <v>28</v>
      </c>
      <c r="C19" s="76"/>
      <c r="D19" s="35">
        <v>102.452</v>
      </c>
      <c r="E19" s="19">
        <v>15</v>
      </c>
      <c r="F19" s="20">
        <v>1</v>
      </c>
      <c r="G19" s="16" t="s">
        <v>29</v>
      </c>
      <c r="H19" s="21">
        <v>0.98099999999999998</v>
      </c>
      <c r="I19" s="34">
        <f t="shared" si="0"/>
        <v>10553.068259999998</v>
      </c>
      <c r="J19" s="2"/>
    </row>
    <row r="20" spans="1:10" ht="14.1" customHeight="1" x14ac:dyDescent="0.25">
      <c r="A20" s="13" t="s">
        <v>49</v>
      </c>
      <c r="B20" s="73" t="s">
        <v>50</v>
      </c>
      <c r="C20" s="74"/>
      <c r="D20" s="14">
        <v>53.665999999999997</v>
      </c>
      <c r="E20" s="15">
        <v>15</v>
      </c>
      <c r="F20" s="15">
        <v>1</v>
      </c>
      <c r="G20" s="16" t="s">
        <v>34</v>
      </c>
      <c r="H20" s="33">
        <v>0.98699999999999999</v>
      </c>
      <c r="I20" s="34">
        <f t="shared" si="0"/>
        <v>4767.1507800000009</v>
      </c>
      <c r="J20" s="2"/>
    </row>
    <row r="21" spans="1:10" ht="14.1" customHeight="1" x14ac:dyDescent="0.25">
      <c r="A21" s="13">
        <v>54202000</v>
      </c>
      <c r="B21" s="53" t="s">
        <v>51</v>
      </c>
      <c r="C21" s="48"/>
      <c r="D21" s="35">
        <v>117.649</v>
      </c>
      <c r="E21" s="15">
        <v>15</v>
      </c>
      <c r="F21" s="15">
        <v>1</v>
      </c>
      <c r="G21" s="16" t="s">
        <v>34</v>
      </c>
      <c r="H21" s="33">
        <v>0.98599999999999999</v>
      </c>
      <c r="I21" s="34">
        <f t="shared" si="0"/>
        <v>10440.172259999999</v>
      </c>
      <c r="J21" s="2"/>
    </row>
    <row r="22" spans="1:10" ht="14.1" customHeight="1" x14ac:dyDescent="0.25">
      <c r="A22" s="13">
        <v>54201000</v>
      </c>
      <c r="B22" s="53" t="s">
        <v>35</v>
      </c>
      <c r="C22" s="48"/>
      <c r="D22" s="35">
        <v>111.952</v>
      </c>
      <c r="E22" s="15">
        <v>15</v>
      </c>
      <c r="F22" s="15">
        <v>2</v>
      </c>
      <c r="G22" s="16" t="s">
        <v>52</v>
      </c>
      <c r="H22" s="33">
        <v>0.95</v>
      </c>
      <c r="I22" s="34">
        <f>D22*E22*G22*H22+0.1</f>
        <v>22334.523999999998</v>
      </c>
      <c r="J22" s="36"/>
    </row>
    <row r="23" spans="1:10" ht="14.1" customHeight="1" x14ac:dyDescent="0.25">
      <c r="A23" s="46" t="s">
        <v>36</v>
      </c>
      <c r="B23" s="47"/>
      <c r="C23" s="48"/>
      <c r="D23" s="15"/>
      <c r="E23" s="15"/>
      <c r="F23" s="15">
        <v>8</v>
      </c>
      <c r="G23" s="15"/>
      <c r="H23" s="15"/>
      <c r="I23" s="26">
        <v>74573.600000000006</v>
      </c>
    </row>
    <row r="24" spans="1:10" ht="14.1" customHeight="1" x14ac:dyDescent="0.25">
      <c r="A24" s="49" t="s">
        <v>37</v>
      </c>
      <c r="B24" s="47"/>
      <c r="C24" s="48"/>
      <c r="D24" s="15"/>
      <c r="E24" s="15"/>
      <c r="F24" s="15"/>
      <c r="G24" s="27"/>
      <c r="H24" s="15"/>
      <c r="I24" s="27"/>
    </row>
    <row r="25" spans="1:10" ht="14.1" customHeight="1" x14ac:dyDescent="0.25">
      <c r="A25" s="50" t="s">
        <v>38</v>
      </c>
      <c r="B25" s="47"/>
      <c r="C25" s="48"/>
      <c r="D25" s="15"/>
      <c r="E25" s="15"/>
      <c r="F25" s="15"/>
      <c r="G25" s="27"/>
      <c r="H25" s="15"/>
      <c r="I25" s="27">
        <f>I16+I18+I19+I20</f>
        <v>31318.999039999999</v>
      </c>
    </row>
    <row r="26" spans="1:10" ht="14.1" customHeight="1" x14ac:dyDescent="0.25">
      <c r="A26" s="50" t="s">
        <v>39</v>
      </c>
      <c r="B26" s="47"/>
      <c r="C26" s="48"/>
      <c r="D26" s="15"/>
      <c r="E26" s="15"/>
      <c r="F26" s="15"/>
      <c r="G26" s="27"/>
      <c r="H26" s="15"/>
      <c r="I26" s="37">
        <v>10479.9</v>
      </c>
    </row>
    <row r="27" spans="1:10" ht="14.1" customHeight="1" x14ac:dyDescent="0.25">
      <c r="A27" s="50" t="s">
        <v>40</v>
      </c>
      <c r="B27" s="47"/>
      <c r="C27" s="48"/>
      <c r="D27" s="15"/>
      <c r="E27" s="15"/>
      <c r="F27" s="15"/>
      <c r="G27" s="27"/>
      <c r="H27" s="15"/>
      <c r="I27" s="27">
        <f>I21+I22</f>
        <v>32774.696259999997</v>
      </c>
    </row>
    <row r="28" spans="1:10" ht="14.1" customHeight="1" x14ac:dyDescent="0.2">
      <c r="A28" s="42" t="s">
        <v>2</v>
      </c>
      <c r="B28" s="43"/>
      <c r="C28" s="28"/>
      <c r="D28" s="28"/>
      <c r="E28" s="28"/>
      <c r="F28" s="28"/>
      <c r="G28" s="28"/>
      <c r="H28" s="28"/>
      <c r="I28" s="28"/>
    </row>
    <row r="29" spans="1:10" ht="14.1" customHeight="1" x14ac:dyDescent="0.2">
      <c r="A29" s="44" t="s">
        <v>41</v>
      </c>
      <c r="B29" s="44"/>
      <c r="C29" s="44"/>
      <c r="D29" s="44"/>
      <c r="E29" s="2"/>
      <c r="F29" s="2"/>
      <c r="G29" s="2"/>
      <c r="H29" s="2"/>
      <c r="I29" s="28"/>
    </row>
    <row r="30" spans="1:10" x14ac:dyDescent="0.2">
      <c r="A30" s="28"/>
      <c r="B30" s="28" t="s">
        <v>2</v>
      </c>
      <c r="C30" s="28"/>
      <c r="D30" s="28"/>
      <c r="E30" s="28"/>
      <c r="F30" s="28"/>
      <c r="G30" s="28"/>
      <c r="H30" s="28"/>
      <c r="I30" s="28"/>
    </row>
    <row r="31" spans="1:10" ht="27.75" customHeight="1" x14ac:dyDescent="0.2">
      <c r="A31" s="44" t="s">
        <v>42</v>
      </c>
      <c r="B31" s="44"/>
      <c r="C31" s="20"/>
      <c r="D31" s="20"/>
      <c r="E31" s="20"/>
      <c r="F31" s="45" t="s">
        <v>43</v>
      </c>
      <c r="G31" s="45"/>
      <c r="H31" s="45"/>
      <c r="I31" s="45"/>
    </row>
  </sheetData>
  <mergeCells count="42">
    <mergeCell ref="A1:B1"/>
    <mergeCell ref="A2:I2"/>
    <mergeCell ref="A3:B3"/>
    <mergeCell ref="A4:I4"/>
    <mergeCell ref="A5:B5"/>
    <mergeCell ref="A6:B6"/>
    <mergeCell ref="D6:I6"/>
    <mergeCell ref="A7:B7"/>
    <mergeCell ref="D7:I7"/>
    <mergeCell ref="A8:B8"/>
    <mergeCell ref="D8:I8"/>
    <mergeCell ref="A9:B9"/>
    <mergeCell ref="D9:I9"/>
    <mergeCell ref="A10:B10"/>
    <mergeCell ref="D10:I10"/>
    <mergeCell ref="A11:B11"/>
    <mergeCell ref="A12:B12"/>
    <mergeCell ref="A13:A14"/>
    <mergeCell ref="B13:C14"/>
    <mergeCell ref="D13:D14"/>
    <mergeCell ref="E13:E14"/>
    <mergeCell ref="F13:F14"/>
    <mergeCell ref="G13:G14"/>
    <mergeCell ref="H13:H14"/>
    <mergeCell ref="I13:I14"/>
    <mergeCell ref="B15:C15"/>
    <mergeCell ref="B16:C16"/>
    <mergeCell ref="B17:C17"/>
    <mergeCell ref="B18:C18"/>
    <mergeCell ref="B19:C19"/>
    <mergeCell ref="B20:C20"/>
    <mergeCell ref="B21:C21"/>
    <mergeCell ref="B22:C22"/>
    <mergeCell ref="A23:C23"/>
    <mergeCell ref="A24:C24"/>
    <mergeCell ref="A25:C25"/>
    <mergeCell ref="F31:I31"/>
    <mergeCell ref="A26:C26"/>
    <mergeCell ref="A27:C27"/>
    <mergeCell ref="A28:B28"/>
    <mergeCell ref="A29:D29"/>
    <mergeCell ref="A31:B31"/>
  </mergeCells>
  <pageMargins left="0.9842519999999999" right="0.39370099999999991" top="0.89370100000000008" bottom="0.89370100000000008" header="0.5" footer="0.5"/>
  <pageSetup paperSize="9" scale="88" fitToHeight="999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0"/>
  <sheetViews>
    <sheetView view="pageBreakPreview" zoomScale="90" workbookViewId="0">
      <selection activeCell="D10" sqref="D10:I10"/>
    </sheetView>
  </sheetViews>
  <sheetFormatPr defaultRowHeight="12.75" customHeight="1" x14ac:dyDescent="0.2"/>
  <cols>
    <col min="1" max="1" width="10.7109375" customWidth="1"/>
    <col min="2" max="2" width="19.42578125" customWidth="1"/>
    <col min="3" max="3" width="6.42578125" customWidth="1"/>
    <col min="4" max="4" width="12.5703125" customWidth="1"/>
    <col min="5" max="5" width="9" customWidth="1"/>
    <col min="6" max="7" width="8" customWidth="1"/>
    <col min="8" max="8" width="10.7109375" customWidth="1"/>
    <col min="9" max="9" width="16.140625" customWidth="1"/>
  </cols>
  <sheetData>
    <row r="1" spans="1:9" ht="14.1" customHeight="1" x14ac:dyDescent="0.2">
      <c r="A1" s="69" t="s">
        <v>0</v>
      </c>
      <c r="B1" s="43"/>
      <c r="C1" s="1"/>
      <c r="D1" s="1"/>
      <c r="E1" s="1"/>
      <c r="F1" s="1"/>
      <c r="G1" s="1"/>
      <c r="H1" s="1"/>
      <c r="I1" s="1"/>
    </row>
    <row r="2" spans="1:9" ht="25.5" customHeight="1" x14ac:dyDescent="0.2">
      <c r="A2" s="70" t="s">
        <v>1</v>
      </c>
      <c r="B2" s="70"/>
      <c r="C2" s="70"/>
      <c r="D2" s="70"/>
      <c r="E2" s="70"/>
      <c r="F2" s="70"/>
      <c r="G2" s="70"/>
      <c r="H2" s="70"/>
      <c r="I2" s="70"/>
    </row>
    <row r="3" spans="1:9" ht="14.1" customHeight="1" x14ac:dyDescent="0.2">
      <c r="A3" s="69" t="s">
        <v>2</v>
      </c>
      <c r="B3" s="43"/>
      <c r="C3" s="1"/>
      <c r="D3" s="1"/>
      <c r="E3" s="1"/>
      <c r="F3" s="1"/>
      <c r="G3" s="1"/>
      <c r="H3" s="1"/>
      <c r="I3" s="1"/>
    </row>
    <row r="4" spans="1:9" ht="12.75" customHeight="1" x14ac:dyDescent="0.2">
      <c r="A4" s="69" t="s">
        <v>53</v>
      </c>
      <c r="B4" s="69"/>
      <c r="C4" s="69"/>
      <c r="D4" s="69"/>
      <c r="E4" s="69"/>
      <c r="F4" s="69"/>
      <c r="G4" s="69"/>
      <c r="H4" s="69"/>
      <c r="I4" s="69"/>
    </row>
    <row r="5" spans="1:9" ht="14.1" customHeight="1" x14ac:dyDescent="0.2">
      <c r="A5" s="69" t="s">
        <v>4</v>
      </c>
      <c r="B5" s="43"/>
      <c r="C5" s="1"/>
      <c r="D5" s="1"/>
      <c r="E5" s="1"/>
      <c r="F5" s="1"/>
      <c r="G5" s="1"/>
      <c r="H5" s="1"/>
      <c r="I5" s="1"/>
    </row>
    <row r="6" spans="1:9" ht="25.5" customHeight="1" x14ac:dyDescent="0.2">
      <c r="A6" s="65" t="s">
        <v>5</v>
      </c>
      <c r="B6" s="66"/>
      <c r="C6" s="3"/>
      <c r="D6" s="67" t="s">
        <v>6</v>
      </c>
      <c r="E6" s="67"/>
      <c r="F6" s="67"/>
      <c r="G6" s="67"/>
      <c r="H6" s="67"/>
      <c r="I6" s="67"/>
    </row>
    <row r="7" spans="1:9" ht="14.1" customHeight="1" x14ac:dyDescent="0.2">
      <c r="A7" s="65" t="s">
        <v>7</v>
      </c>
      <c r="B7" s="66"/>
      <c r="C7" s="3"/>
      <c r="D7" s="67" t="s">
        <v>8</v>
      </c>
      <c r="E7" s="67"/>
      <c r="F7" s="67"/>
      <c r="G7" s="67"/>
      <c r="H7" s="67"/>
      <c r="I7" s="67"/>
    </row>
    <row r="8" spans="1:9" ht="25.5" customHeight="1" x14ac:dyDescent="0.2">
      <c r="A8" s="65" t="s">
        <v>9</v>
      </c>
      <c r="B8" s="66"/>
      <c r="C8" s="3"/>
      <c r="D8" s="67" t="s">
        <v>10</v>
      </c>
      <c r="E8" s="67"/>
      <c r="F8" s="67"/>
      <c r="G8" s="67"/>
      <c r="H8" s="67"/>
      <c r="I8" s="67"/>
    </row>
    <row r="9" spans="1:9" ht="53.25" customHeight="1" x14ac:dyDescent="0.2">
      <c r="A9" s="65" t="s">
        <v>11</v>
      </c>
      <c r="B9" s="66"/>
      <c r="C9" s="3"/>
      <c r="D9" s="67" t="s">
        <v>12</v>
      </c>
      <c r="E9" s="67"/>
      <c r="F9" s="67"/>
      <c r="G9" s="67"/>
      <c r="H9" s="67"/>
      <c r="I9" s="67"/>
    </row>
    <row r="10" spans="1:9" ht="25.5" customHeight="1" x14ac:dyDescent="0.2">
      <c r="A10" s="44" t="s">
        <v>13</v>
      </c>
      <c r="B10" s="43"/>
      <c r="C10" s="4"/>
      <c r="D10" s="68" t="s">
        <v>14</v>
      </c>
      <c r="E10" s="68"/>
      <c r="F10" s="68"/>
      <c r="G10" s="68"/>
      <c r="H10" s="68"/>
      <c r="I10" s="68"/>
    </row>
    <row r="11" spans="1:9" ht="14.1" customHeight="1" x14ac:dyDescent="0.2">
      <c r="A11" s="44" t="s">
        <v>0</v>
      </c>
      <c r="B11" s="43"/>
      <c r="C11" s="1"/>
      <c r="D11" s="1"/>
      <c r="E11" s="1"/>
      <c r="F11" s="1"/>
      <c r="G11" s="1"/>
      <c r="H11" s="1"/>
      <c r="I11" s="1"/>
    </row>
    <row r="12" spans="1:9" ht="14.1" customHeight="1" x14ac:dyDescent="0.2">
      <c r="A12" s="44" t="s">
        <v>15</v>
      </c>
      <c r="B12" s="43"/>
      <c r="C12" s="1"/>
      <c r="D12" s="1"/>
      <c r="E12" s="1"/>
      <c r="F12" s="1"/>
      <c r="G12" s="1"/>
      <c r="H12" s="1"/>
      <c r="I12" s="1"/>
    </row>
    <row r="13" spans="1:9" ht="25.5" customHeight="1" x14ac:dyDescent="0.2">
      <c r="A13" s="79" t="s">
        <v>16</v>
      </c>
      <c r="B13" s="79" t="s">
        <v>17</v>
      </c>
      <c r="C13" s="83"/>
      <c r="D13" s="77" t="s">
        <v>18</v>
      </c>
      <c r="E13" s="77" t="s">
        <v>19</v>
      </c>
      <c r="F13" s="77" t="s">
        <v>20</v>
      </c>
      <c r="G13" s="79" t="s">
        <v>21</v>
      </c>
      <c r="H13" s="77" t="s">
        <v>22</v>
      </c>
      <c r="I13" s="79" t="s">
        <v>45</v>
      </c>
    </row>
    <row r="14" spans="1:9" ht="25.5" customHeight="1" x14ac:dyDescent="0.2">
      <c r="A14" s="82"/>
      <c r="B14" s="84"/>
      <c r="C14" s="85"/>
      <c r="D14" s="78"/>
      <c r="E14" s="78"/>
      <c r="F14" s="78"/>
      <c r="G14" s="80"/>
      <c r="H14" s="78"/>
      <c r="I14" s="80"/>
    </row>
    <row r="15" spans="1:9" s="2" customFormat="1" ht="25.5" x14ac:dyDescent="0.2">
      <c r="A15" s="6">
        <v>1</v>
      </c>
      <c r="B15" s="60">
        <v>2</v>
      </c>
      <c r="C15" s="60"/>
      <c r="D15" s="5">
        <v>3</v>
      </c>
      <c r="E15" s="5">
        <v>4</v>
      </c>
      <c r="F15" s="5">
        <v>5</v>
      </c>
      <c r="G15" s="5">
        <v>6</v>
      </c>
      <c r="H15" s="5">
        <v>7</v>
      </c>
      <c r="I15" s="5" t="s">
        <v>24</v>
      </c>
    </row>
    <row r="16" spans="1:9" ht="14.1" customHeight="1" x14ac:dyDescent="0.25">
      <c r="A16" s="13" t="s">
        <v>27</v>
      </c>
      <c r="B16" s="53" t="s">
        <v>28</v>
      </c>
      <c r="C16" s="48"/>
      <c r="D16" s="14">
        <v>117.649</v>
      </c>
      <c r="E16" s="15">
        <v>15</v>
      </c>
      <c r="F16" s="15">
        <v>1</v>
      </c>
      <c r="G16" s="16" t="s">
        <v>29</v>
      </c>
      <c r="H16" s="33">
        <v>0.98099999999999998</v>
      </c>
      <c r="I16" s="24">
        <f t="shared" ref="I16:I21" si="0">D16*E16*G16*H16</f>
        <v>12118.435245000001</v>
      </c>
    </row>
    <row r="17" spans="1:10" ht="14.1" customHeight="1" x14ac:dyDescent="0.25">
      <c r="A17" s="38" t="s">
        <v>49</v>
      </c>
      <c r="B17" s="53" t="s">
        <v>54</v>
      </c>
      <c r="C17" s="48"/>
      <c r="D17" s="14">
        <v>111.747</v>
      </c>
      <c r="E17" s="15">
        <v>15</v>
      </c>
      <c r="F17" s="15">
        <v>1</v>
      </c>
      <c r="G17" s="16" t="s">
        <v>34</v>
      </c>
      <c r="H17" s="33">
        <v>0.98299999999999998</v>
      </c>
      <c r="I17" s="34">
        <f t="shared" si="0"/>
        <v>9886.2570899999992</v>
      </c>
    </row>
    <row r="18" spans="1:10" ht="14.1" customHeight="1" x14ac:dyDescent="0.2">
      <c r="A18" s="5">
        <v>54316001</v>
      </c>
      <c r="B18" s="54" t="s">
        <v>55</v>
      </c>
      <c r="C18" s="55"/>
      <c r="D18" s="14">
        <v>117.649</v>
      </c>
      <c r="E18" s="15">
        <v>15</v>
      </c>
      <c r="F18" s="20">
        <v>1</v>
      </c>
      <c r="G18" s="16" t="s">
        <v>32</v>
      </c>
      <c r="H18" s="33">
        <v>0.99</v>
      </c>
      <c r="I18" s="34">
        <f t="shared" si="0"/>
        <v>13976.701200000001</v>
      </c>
    </row>
    <row r="19" spans="1:10" ht="14.1" customHeight="1" x14ac:dyDescent="0.2">
      <c r="A19" s="5">
        <v>54329001</v>
      </c>
      <c r="B19" s="54" t="s">
        <v>56</v>
      </c>
      <c r="C19" s="55"/>
      <c r="D19" s="14">
        <v>51.871000000000002</v>
      </c>
      <c r="E19" s="15">
        <v>15</v>
      </c>
      <c r="F19" s="39">
        <v>1</v>
      </c>
      <c r="G19" s="16" t="s">
        <v>34</v>
      </c>
      <c r="H19" s="33">
        <v>0.9890000000000001</v>
      </c>
      <c r="I19" s="34">
        <f t="shared" si="0"/>
        <v>4617.0377100000005</v>
      </c>
    </row>
    <row r="20" spans="1:10" ht="30.75" customHeight="1" x14ac:dyDescent="0.25">
      <c r="A20" s="38">
        <v>54327001</v>
      </c>
      <c r="B20" s="53" t="s">
        <v>57</v>
      </c>
      <c r="C20" s="48"/>
      <c r="D20" s="14">
        <v>117.649</v>
      </c>
      <c r="E20" s="15">
        <v>15</v>
      </c>
      <c r="F20" s="15">
        <v>1</v>
      </c>
      <c r="G20" s="16" t="s">
        <v>58</v>
      </c>
      <c r="H20" s="33">
        <v>0.98199999999999998</v>
      </c>
      <c r="I20" s="34">
        <f>D20*E20*G20*H20+0.1</f>
        <v>15596.827930000001</v>
      </c>
      <c r="J20" s="36"/>
    </row>
    <row r="21" spans="1:10" ht="14.1" customHeight="1" x14ac:dyDescent="0.25">
      <c r="A21" s="13">
        <v>54201000</v>
      </c>
      <c r="B21" s="53" t="s">
        <v>35</v>
      </c>
      <c r="C21" s="48"/>
      <c r="D21" s="35">
        <v>117.649</v>
      </c>
      <c r="E21" s="15">
        <v>15</v>
      </c>
      <c r="F21" s="15">
        <v>1</v>
      </c>
      <c r="G21" s="16" t="s">
        <v>32</v>
      </c>
      <c r="H21" s="33">
        <v>0.95</v>
      </c>
      <c r="I21" s="34">
        <f t="shared" si="0"/>
        <v>13411.986000000001</v>
      </c>
    </row>
    <row r="22" spans="1:10" ht="14.1" customHeight="1" x14ac:dyDescent="0.25">
      <c r="A22" s="46" t="s">
        <v>36</v>
      </c>
      <c r="B22" s="47"/>
      <c r="C22" s="48"/>
      <c r="D22" s="15"/>
      <c r="E22" s="15"/>
      <c r="F22" s="40">
        <f>SUM(F16:F21)</f>
        <v>6</v>
      </c>
      <c r="G22" s="26"/>
      <c r="H22" s="15"/>
      <c r="I22" s="26">
        <f>SUM(I16:I21)</f>
        <v>69607.245175000004</v>
      </c>
    </row>
    <row r="23" spans="1:10" ht="14.1" customHeight="1" x14ac:dyDescent="0.25">
      <c r="A23" s="49" t="s">
        <v>37</v>
      </c>
      <c r="B23" s="47"/>
      <c r="C23" s="48"/>
      <c r="D23" s="15"/>
      <c r="E23" s="15"/>
      <c r="F23" s="15"/>
      <c r="G23" s="27"/>
      <c r="H23" s="15"/>
      <c r="I23" s="27"/>
    </row>
    <row r="24" spans="1:10" ht="14.1" customHeight="1" x14ac:dyDescent="0.25">
      <c r="A24" s="50" t="s">
        <v>38</v>
      </c>
      <c r="B24" s="47"/>
      <c r="C24" s="48"/>
      <c r="D24" s="15"/>
      <c r="E24" s="15"/>
      <c r="F24" s="15"/>
      <c r="G24" s="27"/>
      <c r="H24" s="15"/>
      <c r="I24" s="27">
        <f>I16+I17+I18+I19</f>
        <v>40598.431245</v>
      </c>
    </row>
    <row r="25" spans="1:10" ht="14.1" customHeight="1" x14ac:dyDescent="0.25">
      <c r="A25" s="50" t="s">
        <v>39</v>
      </c>
      <c r="B25" s="47"/>
      <c r="C25" s="48"/>
      <c r="D25" s="15"/>
      <c r="E25" s="15"/>
      <c r="F25" s="15"/>
      <c r="G25" s="27"/>
      <c r="H25" s="15"/>
      <c r="I25" s="27">
        <v>15596.8</v>
      </c>
    </row>
    <row r="26" spans="1:10" ht="14.1" customHeight="1" x14ac:dyDescent="0.25">
      <c r="A26" s="50" t="s">
        <v>40</v>
      </c>
      <c r="B26" s="47"/>
      <c r="C26" s="48"/>
      <c r="D26" s="15"/>
      <c r="E26" s="15"/>
      <c r="F26" s="15"/>
      <c r="G26" s="27"/>
      <c r="H26" s="15"/>
      <c r="I26" s="27">
        <v>13412</v>
      </c>
    </row>
    <row r="27" spans="1:10" ht="14.1" customHeight="1" x14ac:dyDescent="0.2">
      <c r="A27" s="42" t="s">
        <v>2</v>
      </c>
      <c r="B27" s="43"/>
      <c r="C27" s="28"/>
      <c r="D27" s="28"/>
      <c r="E27" s="28"/>
      <c r="F27" s="28"/>
      <c r="G27" s="28"/>
      <c r="H27" s="28"/>
      <c r="I27" s="28"/>
    </row>
    <row r="28" spans="1:10" ht="14.1" customHeight="1" x14ac:dyDescent="0.2">
      <c r="A28" s="44" t="s">
        <v>41</v>
      </c>
      <c r="B28" s="44"/>
      <c r="C28" s="44"/>
      <c r="D28" s="44"/>
      <c r="E28" s="2"/>
      <c r="F28" s="2"/>
      <c r="G28" s="2"/>
      <c r="H28" s="2"/>
      <c r="I28" s="28"/>
    </row>
    <row r="29" spans="1:10" ht="12" customHeight="1" x14ac:dyDescent="0.2">
      <c r="A29" s="28"/>
      <c r="B29" s="28" t="s">
        <v>2</v>
      </c>
      <c r="C29" s="28"/>
      <c r="D29" s="28"/>
      <c r="E29" s="28"/>
      <c r="F29" s="28"/>
      <c r="G29" s="28"/>
      <c r="H29" s="28"/>
      <c r="I29" s="28"/>
    </row>
    <row r="30" spans="1:10" ht="27.75" customHeight="1" x14ac:dyDescent="0.2">
      <c r="A30" s="44" t="s">
        <v>42</v>
      </c>
      <c r="B30" s="44"/>
      <c r="C30" s="20"/>
      <c r="D30" s="20"/>
      <c r="E30" s="20"/>
      <c r="F30" s="45" t="s">
        <v>43</v>
      </c>
      <c r="G30" s="45"/>
      <c r="H30" s="45"/>
      <c r="I30" s="45"/>
    </row>
  </sheetData>
  <mergeCells count="41">
    <mergeCell ref="A1:B1"/>
    <mergeCell ref="A2:I2"/>
    <mergeCell ref="A3:B3"/>
    <mergeCell ref="A4:I4"/>
    <mergeCell ref="A5:B5"/>
    <mergeCell ref="A6:B6"/>
    <mergeCell ref="D6:I6"/>
    <mergeCell ref="A7:B7"/>
    <mergeCell ref="D7:I7"/>
    <mergeCell ref="A8:B8"/>
    <mergeCell ref="D8:I8"/>
    <mergeCell ref="A9:B9"/>
    <mergeCell ref="D9:I9"/>
    <mergeCell ref="A10:B10"/>
    <mergeCell ref="D10:I10"/>
    <mergeCell ref="A11:B11"/>
    <mergeCell ref="A12:B12"/>
    <mergeCell ref="A13:A14"/>
    <mergeCell ref="B13:C14"/>
    <mergeCell ref="D13:D14"/>
    <mergeCell ref="E13:E14"/>
    <mergeCell ref="F13:F14"/>
    <mergeCell ref="G13:G14"/>
    <mergeCell ref="H13:H14"/>
    <mergeCell ref="I13:I14"/>
    <mergeCell ref="B15:C15"/>
    <mergeCell ref="B16:C16"/>
    <mergeCell ref="B17:C17"/>
    <mergeCell ref="B18:C18"/>
    <mergeCell ref="B19:C19"/>
    <mergeCell ref="B20:C20"/>
    <mergeCell ref="B21:C21"/>
    <mergeCell ref="A22:C22"/>
    <mergeCell ref="A23:C23"/>
    <mergeCell ref="A24:C24"/>
    <mergeCell ref="A25:C25"/>
    <mergeCell ref="A26:C26"/>
    <mergeCell ref="A27:B27"/>
    <mergeCell ref="A28:D28"/>
    <mergeCell ref="A30:B30"/>
    <mergeCell ref="F30:I30"/>
  </mergeCells>
  <pageMargins left="0.9842519999999999" right="0.39370099999999991" top="0.89370100000000008" bottom="0.89370100000000008" header="0.5" footer="0.5"/>
  <pageSetup paperSize="9" scale="88" fitToHeight="99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2026</vt:lpstr>
      <vt:lpstr>2027</vt:lpstr>
      <vt:lpstr>2028</vt:lpstr>
      <vt:lpstr>'2027'!__bookmark_7</vt:lpstr>
      <vt:lpstr>'2028'!__bookmark_7</vt:lpstr>
      <vt:lpstr>'2027'!__bookmark_8</vt:lpstr>
      <vt:lpstr>'2028'!__bookmark_8</vt:lpstr>
      <vt:lpstr>'2027'!Область_печати</vt:lpstr>
      <vt:lpstr>'2028'!Область_печати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Кириенко Яна Сергеевна</dc:creator>
  <cp:lastModifiedBy>Бондаренко Марина Николаевна</cp:lastModifiedBy>
  <cp:revision>6</cp:revision>
  <dcterms:created xsi:type="dcterms:W3CDTF">2024-10-17T09:39:00Z</dcterms:created>
  <dcterms:modified xsi:type="dcterms:W3CDTF">2025-10-17T07:01:25Z</dcterms:modified>
  <cp:version>917504</cp:version>
</cp:coreProperties>
</file>